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arek\Documents\Projekt_Woziwoda\"/>
    </mc:Choice>
  </mc:AlternateContent>
  <xr:revisionPtr revIDLastSave="0" documentId="13_ncr:1_{6D17E57D-92A0-4AA8-AD0E-6BB8DA5E6A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J39" i="1" s="1"/>
  <c r="H38" i="1"/>
  <c r="J38" i="1" s="1"/>
  <c r="L38" i="1"/>
  <c r="L39" i="1"/>
  <c r="K39" i="1" l="1"/>
  <c r="K38" i="1"/>
  <c r="H37" i="1"/>
  <c r="J37" i="1" s="1"/>
  <c r="K37" i="1" s="1"/>
  <c r="L37" i="1"/>
  <c r="M37" i="1" s="1"/>
  <c r="L41" i="1" l="1"/>
  <c r="M41" i="1" s="1"/>
  <c r="H41" i="1"/>
  <c r="J41" i="1" s="1"/>
  <c r="K41" i="1" s="1"/>
  <c r="L40" i="1"/>
  <c r="M40" i="1" s="1"/>
  <c r="H40" i="1"/>
  <c r="J40" i="1" s="1"/>
  <c r="K40" i="1" s="1"/>
  <c r="L36" i="1"/>
  <c r="M36" i="1" s="1"/>
  <c r="H36" i="1"/>
  <c r="L35" i="1"/>
  <c r="M35" i="1" s="1"/>
  <c r="H35" i="1"/>
  <c r="J35" i="1" s="1"/>
  <c r="L34" i="1"/>
  <c r="M34" i="1" s="1"/>
  <c r="H34" i="1"/>
  <c r="J34" i="1" s="1"/>
  <c r="K34" i="1" s="1"/>
  <c r="L33" i="1"/>
  <c r="M33" i="1" s="1"/>
  <c r="H33" i="1"/>
  <c r="J33" i="1" s="1"/>
  <c r="K33" i="1" s="1"/>
  <c r="L32" i="1"/>
  <c r="M32" i="1" s="1"/>
  <c r="H32" i="1"/>
  <c r="L31" i="1"/>
  <c r="M31" i="1" s="1"/>
  <c r="H31" i="1"/>
  <c r="L30" i="1"/>
  <c r="M30" i="1" s="1"/>
  <c r="H30" i="1"/>
  <c r="J30" i="1" s="1"/>
  <c r="K30" i="1" s="1"/>
  <c r="L29" i="1"/>
  <c r="M29" i="1" s="1"/>
  <c r="H29" i="1"/>
  <c r="J29" i="1" s="1"/>
  <c r="K29" i="1" s="1"/>
  <c r="L28" i="1"/>
  <c r="M28" i="1" s="1"/>
  <c r="H28" i="1"/>
  <c r="L27" i="1"/>
  <c r="M27" i="1" s="1"/>
  <c r="H27" i="1"/>
  <c r="L26" i="1"/>
  <c r="M26" i="1" s="1"/>
  <c r="H26" i="1"/>
  <c r="J26" i="1" s="1"/>
  <c r="K26" i="1" s="1"/>
  <c r="L25" i="1"/>
  <c r="M25" i="1" s="1"/>
  <c r="H25" i="1"/>
  <c r="J25" i="1" s="1"/>
  <c r="K25" i="1" s="1"/>
  <c r="L24" i="1"/>
  <c r="M24" i="1" s="1"/>
  <c r="H24" i="1"/>
  <c r="L23" i="1"/>
  <c r="M23" i="1" s="1"/>
  <c r="H23" i="1"/>
  <c r="L22" i="1"/>
  <c r="M22" i="1" s="1"/>
  <c r="H22" i="1"/>
  <c r="J22" i="1" s="1"/>
  <c r="K22" i="1" s="1"/>
  <c r="L21" i="1"/>
  <c r="M21" i="1" s="1"/>
  <c r="H21" i="1"/>
  <c r="J21" i="1" s="1"/>
  <c r="K21" i="1" s="1"/>
  <c r="M42" i="1" l="1"/>
  <c r="D48" i="1" s="1"/>
  <c r="J23" i="1"/>
  <c r="K23" i="1" s="1"/>
  <c r="J27" i="1"/>
  <c r="K27" i="1" s="1"/>
  <c r="J31" i="1"/>
  <c r="K31" i="1" s="1"/>
  <c r="D43" i="1"/>
  <c r="J28" i="1"/>
  <c r="K28" i="1" s="1"/>
  <c r="J32" i="1"/>
  <c r="K32" i="1" s="1"/>
  <c r="K35" i="1"/>
  <c r="J36" i="1"/>
  <c r="K36" i="1" s="1"/>
  <c r="J24" i="1"/>
  <c r="K24" i="1" s="1"/>
  <c r="D44" i="1" l="1"/>
</calcChain>
</file>

<file path=xl/sharedStrings.xml><?xml version="1.0" encoding="utf-8"?>
<sst xmlns="http://schemas.openxmlformats.org/spreadsheetml/2006/main" count="105" uniqueCount="86">
  <si>
    <t>(Nazwa i adres wykonawcy)</t>
  </si>
  <si>
    <t xml:space="preserve">KOSZTORYS OFERTOWY
</t>
  </si>
  <si>
    <t>Skarb Państwa -</t>
  </si>
  <si>
    <t xml:space="preserve">Państwowe Gospodarstwo Leśne Lasy Państwowe
</t>
  </si>
  <si>
    <t>Nadleśnictwo Woziwoda</t>
  </si>
  <si>
    <t>Woziwoda 3, 89-504 Legbąd</t>
  </si>
  <si>
    <t xml:space="preserve">L.p.
</t>
  </si>
  <si>
    <t xml:space="preserve">Pozycja w standardzie
</t>
  </si>
  <si>
    <t xml:space="preserve">Czynność - opis prac
</t>
  </si>
  <si>
    <t xml:space="preserve">Jedn.
</t>
  </si>
  <si>
    <t xml:space="preserve">Ilość
</t>
  </si>
  <si>
    <t xml:space="preserve">Cena jednostkowa netto w PLN
</t>
  </si>
  <si>
    <t xml:space="preserve">Wartość całkowita netto w PLN
</t>
  </si>
  <si>
    <t xml:space="preserve">Stawka VAT
</t>
  </si>
  <si>
    <t xml:space="preserve">Wartość VAT w PLN
</t>
  </si>
  <si>
    <t xml:space="preserve">Wartość całkowita brutto w PLN
</t>
  </si>
  <si>
    <t>I.1.2</t>
  </si>
  <si>
    <t>WPOD-33N    WPOD-63N    WPOD&gt;63N</t>
  </si>
  <si>
    <t xml:space="preserve">HA
</t>
  </si>
  <si>
    <t>I.1.3</t>
  </si>
  <si>
    <t>I.1.4</t>
  </si>
  <si>
    <t>PORZ-ROZD</t>
  </si>
  <si>
    <t>Znoszenie i układanie pozostałości do rozdrabniania</t>
  </si>
  <si>
    <t>M3P</t>
  </si>
  <si>
    <t>Rozdrabnianie pozostałości pozrębowych na całej pow. - bez mieszania z glebą</t>
  </si>
  <si>
    <t>I.2.1</t>
  </si>
  <si>
    <t>Zdarcie pokrywy pasami</t>
  </si>
  <si>
    <t>I.2.2</t>
  </si>
  <si>
    <t xml:space="preserve">WYK-TAL40    </t>
  </si>
  <si>
    <t>Zdarcie pokrywy na talerzach 40cm x 40cm</t>
  </si>
  <si>
    <t>TSZT</t>
  </si>
  <si>
    <t>I.2.3</t>
  </si>
  <si>
    <t>PRZ-TALSA</t>
  </si>
  <si>
    <t>Przekopanie gleby na talerzach w miejscu sadzenia</t>
  </si>
  <si>
    <t>I.3.2</t>
  </si>
  <si>
    <t>I.4.1</t>
  </si>
  <si>
    <t xml:space="preserve">SADZ-WM
</t>
  </si>
  <si>
    <t>Sadzenie wielolatek w jamkę</t>
  </si>
  <si>
    <t>I.5.1</t>
  </si>
  <si>
    <t xml:space="preserve">MOT-TAL
</t>
  </si>
  <si>
    <t>Zniszczenie chwastów (zmotyczenie) wokół sadzonek na talerzach</t>
  </si>
  <si>
    <t>11</t>
  </si>
  <si>
    <t>I.5.2</t>
  </si>
  <si>
    <t xml:space="preserve">KOSZ-CHN
</t>
  </si>
  <si>
    <t>Wykaszanie chwastów w uprawach, również usuwanie nalotów w uprawach pochodnych</t>
  </si>
  <si>
    <t>II.1.1</t>
  </si>
  <si>
    <t xml:space="preserve">ZAB-REPEL
</t>
  </si>
  <si>
    <t>II.1.2</t>
  </si>
  <si>
    <t xml:space="preserve">ZAB-UPAK
</t>
  </si>
  <si>
    <t>II.2.1</t>
  </si>
  <si>
    <t>HM</t>
  </si>
  <si>
    <t>II.2.2</t>
  </si>
  <si>
    <t>RKSC</t>
  </si>
  <si>
    <t>M3</t>
  </si>
  <si>
    <t>PORZ-STOS</t>
  </si>
  <si>
    <t>Wynoszenie i układanie pozostałości w stosy niewymiarowe</t>
  </si>
  <si>
    <t>II.3.1</t>
  </si>
  <si>
    <t>GODZ RH8</t>
  </si>
  <si>
    <t xml:space="preserve">Prace wykonywane ręcznie </t>
  </si>
  <si>
    <t>H</t>
  </si>
  <si>
    <t>II.3.2</t>
  </si>
  <si>
    <t>GODZ MH8</t>
  </si>
  <si>
    <t xml:space="preserve">Prace wykonywane ciągnikiem </t>
  </si>
  <si>
    <t>Cena łączna netto w PLN</t>
  </si>
  <si>
    <t>Cena łączna brutto w PLN</t>
  </si>
  <si>
    <t>ŁR-KOSZR</t>
  </si>
  <si>
    <t>Ręczne wykaszanie trawy wraz ze zgrabieniem</t>
  </si>
  <si>
    <t>HA</t>
  </si>
  <si>
    <t>Przygotowanie słupków liściastych</t>
  </si>
  <si>
    <t>Grodzenie upraw przed zwierzyną siatką nową</t>
  </si>
  <si>
    <t>Zabezpieczenie upraw przed zwierzyną przez pakułowanie drzewek</t>
  </si>
  <si>
    <t>Zabezpieczenie upraw przed zwierzyną przy użyciu repelentów</t>
  </si>
  <si>
    <t>KMTR</t>
  </si>
  <si>
    <t>WYK-POGCZ</t>
  </si>
  <si>
    <t>WYK-PASR</t>
  </si>
  <si>
    <t>ROZDR-PP</t>
  </si>
  <si>
    <t>Wyorywanie bruzd pługiem leśnym typu LPZ  z pogłębiaczem</t>
  </si>
  <si>
    <t>GRODZ-SN</t>
  </si>
  <si>
    <t>I.1.5</t>
  </si>
  <si>
    <t>GODZ RH23</t>
  </si>
  <si>
    <t>GODZ MH23</t>
  </si>
  <si>
    <t>Załącznik nr 2.1 do SWZ</t>
  </si>
  <si>
    <t>Wycinanie podszytów i podrostów (wys.  do 1 m; od 1 do 2 m;  powyżej 2 m), wycinanie, znoszenie i układanie w stosy niewymiarowe z pozostawieniem na powierzchni (teren równy lub falisty) – przy pokryciu pow. odpowiednio: do 30% ( ...-31N; ...-32N; …-33N), 31-60% ( ...-61N; ...-62N; …-63N) i pow. 60% (...&gt;61N; ...&gt;62N; …&gt;63N)</t>
  </si>
  <si>
    <t xml:space="preserve">Wyniesienie wyciętych podszytów (wys.  do 1 m; od 1 do 2 m;  powyżej 2 m) poza działkę roboczą do rozdrobnienia lub zrębkowania (teren równy lub falisty) przy pokryciu pow. odpowiednio: do 30% ( ...-31N; ...-32N; …-33N), 31-60% ( ...-61N; ...-62N; …-63N) i pow. 60% (...&gt;61N; ...&gt;62N; …&gt;63N)
</t>
  </si>
  <si>
    <t xml:space="preserve"> PPOD-33N    PPOD-63N     PPOD&gt;63N</t>
  </si>
  <si>
    <t>Odpowiadając na ogłoszenie o przetargu nieograniczonym na "Ochronę cennych ekosystemów Borów Tucholskich - Działania ochronne w rezerwatach i na wrzosowiskach na terenie Nadleśnictwa Woziwoda i Nadleśnictwa Tuchola w latach 2021 - 2024" składamy niniejszym ofertę na Pakiet 1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</si>
</sst>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i/>
      <sz val="12"/>
      <color rgb="FF333333"/>
      <name val="Times New Roman"/>
      <family val="1"/>
      <charset val="238"/>
    </font>
    <font>
      <b/>
      <sz val="10"/>
      <color rgb="FF333333"/>
      <name val="Times New Roman"/>
      <family val="1"/>
      <charset val="238"/>
    </font>
    <font>
      <b/>
      <sz val="14"/>
      <color rgb="FF333333"/>
      <name val="Times New Roman"/>
      <family val="1"/>
      <charset val="238"/>
    </font>
    <font>
      <sz val="10"/>
      <color rgb="FF333333"/>
      <name val="Times New Roman"/>
      <family val="1"/>
      <charset val="238"/>
    </font>
    <font>
      <b/>
      <sz val="18"/>
      <color rgb="FF333333"/>
      <name val="Times New Roman"/>
      <family val="1"/>
      <charset val="238"/>
    </font>
    <font>
      <b/>
      <sz val="11"/>
      <color rgb="FF333333"/>
      <name val="Times New Roman"/>
      <family val="1"/>
      <charset val="238"/>
    </font>
    <font>
      <sz val="14"/>
      <color rgb="FF333333"/>
      <name val="Times New Roman"/>
      <family val="1"/>
      <charset val="238"/>
    </font>
    <font>
      <b/>
      <sz val="12"/>
      <color rgb="FF333333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rgb="FF333333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22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FFFFFF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49" fontId="6" fillId="2" borderId="0" xfId="0" applyNumberFormat="1" applyFont="1" applyFill="1" applyBorder="1" applyAlignment="1" applyProtection="1">
      <alignment horizontal="left" vertical="center"/>
    </xf>
    <xf numFmtId="49" fontId="6" fillId="2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center" vertical="center" wrapText="1"/>
    </xf>
    <xf numFmtId="4" fontId="14" fillId="2" borderId="12" xfId="0" applyNumberFormat="1" applyFont="1" applyFill="1" applyBorder="1" applyAlignment="1">
      <alignment horizontal="right" vertical="center"/>
    </xf>
    <xf numFmtId="4" fontId="14" fillId="2" borderId="9" xfId="1" applyNumberFormat="1" applyFont="1" applyFill="1" applyBorder="1" applyAlignment="1" applyProtection="1">
      <alignment horizontal="right" vertical="center"/>
      <protection locked="0"/>
    </xf>
    <xf numFmtId="4" fontId="15" fillId="2" borderId="9" xfId="0" applyNumberFormat="1" applyFont="1" applyFill="1" applyBorder="1" applyAlignment="1" applyProtection="1">
      <alignment horizontal="right" vertical="center"/>
    </xf>
    <xf numFmtId="9" fontId="14" fillId="3" borderId="9" xfId="0" applyNumberFormat="1" applyFont="1" applyFill="1" applyBorder="1" applyAlignment="1" applyProtection="1">
      <alignment horizontal="center" vertical="center"/>
      <protection locked="0"/>
    </xf>
    <xf numFmtId="4" fontId="15" fillId="2" borderId="12" xfId="0" applyNumberFormat="1" applyFont="1" applyFill="1" applyBorder="1" applyAlignment="1">
      <alignment vertical="center"/>
    </xf>
    <xf numFmtId="4" fontId="15" fillId="2" borderId="11" xfId="0" applyNumberFormat="1" applyFont="1" applyFill="1" applyBorder="1" applyAlignment="1">
      <alignment vertical="center"/>
    </xf>
    <xf numFmtId="4" fontId="6" fillId="2" borderId="0" xfId="1" applyNumberFormat="1" applyFont="1" applyFill="1" applyBorder="1" applyAlignment="1" applyProtection="1">
      <alignment horizontal="left" vertical="center"/>
    </xf>
    <xf numFmtId="4" fontId="6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2" borderId="10" xfId="0" applyNumberFormat="1" applyFont="1" applyFill="1" applyBorder="1" applyAlignment="1" applyProtection="1">
      <alignment horizontal="right" vertical="center"/>
      <protection locked="0"/>
    </xf>
    <xf numFmtId="4" fontId="15" fillId="2" borderId="10" xfId="0" applyNumberFormat="1" applyFont="1" applyFill="1" applyBorder="1" applyAlignment="1" applyProtection="1">
      <alignment horizontal="right" vertical="center"/>
    </xf>
    <xf numFmtId="9" fontId="14" fillId="3" borderId="10" xfId="0" applyNumberFormat="1" applyFont="1" applyFill="1" applyBorder="1" applyAlignment="1" applyProtection="1">
      <alignment horizontal="center" vertical="center"/>
      <protection locked="0"/>
    </xf>
    <xf numFmtId="4" fontId="15" fillId="2" borderId="14" xfId="0" applyNumberFormat="1" applyFont="1" applyFill="1" applyBorder="1" applyAlignment="1">
      <alignment vertical="center"/>
    </xf>
    <xf numFmtId="4" fontId="15" fillId="2" borderId="10" xfId="0" applyNumberFormat="1" applyFont="1" applyFill="1" applyBorder="1" applyAlignment="1">
      <alignment vertical="center"/>
    </xf>
    <xf numFmtId="4" fontId="6" fillId="2" borderId="0" xfId="1" applyNumberFormat="1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 wrapText="1"/>
    </xf>
    <xf numFmtId="4" fontId="6" fillId="2" borderId="0" xfId="1" applyNumberFormat="1" applyFont="1" applyFill="1" applyBorder="1" applyAlignment="1" applyProtection="1">
      <alignment horizontal="left" vertical="center"/>
      <protection locked="0"/>
    </xf>
    <xf numFmtId="0" fontId="12" fillId="0" borderId="10" xfId="0" applyFont="1" applyFill="1" applyBorder="1" applyAlignment="1">
      <alignment horizontal="center" vertical="center" wrapText="1"/>
    </xf>
    <xf numFmtId="4" fontId="14" fillId="2" borderId="15" xfId="0" applyNumberFormat="1" applyFont="1" applyFill="1" applyBorder="1" applyAlignment="1">
      <alignment horizontal="right" vertical="center"/>
    </xf>
    <xf numFmtId="4" fontId="14" fillId="2" borderId="16" xfId="0" applyNumberFormat="1" applyFont="1" applyFill="1" applyBorder="1" applyAlignment="1" applyProtection="1">
      <alignment horizontal="right" vertical="center"/>
      <protection locked="0"/>
    </xf>
    <xf numFmtId="4" fontId="15" fillId="2" borderId="16" xfId="0" applyNumberFormat="1" applyFont="1" applyFill="1" applyBorder="1" applyAlignment="1" applyProtection="1">
      <alignment horizontal="right" vertical="center"/>
    </xf>
    <xf numFmtId="9" fontId="14" fillId="3" borderId="16" xfId="0" applyNumberFormat="1" applyFont="1" applyFill="1" applyBorder="1" applyAlignment="1" applyProtection="1">
      <alignment horizontal="center" vertical="center"/>
      <protection locked="0"/>
    </xf>
    <xf numFmtId="4" fontId="15" fillId="2" borderId="15" xfId="0" applyNumberFormat="1" applyFont="1" applyFill="1" applyBorder="1" applyAlignment="1" applyProtection="1">
      <alignment vertical="center"/>
    </xf>
    <xf numFmtId="0" fontId="12" fillId="0" borderId="17" xfId="0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right" vertical="center"/>
    </xf>
    <xf numFmtId="4" fontId="14" fillId="2" borderId="8" xfId="0" applyNumberFormat="1" applyFont="1" applyFill="1" applyBorder="1" applyAlignment="1" applyProtection="1">
      <alignment horizontal="right" vertical="center"/>
      <protection locked="0"/>
    </xf>
    <xf numFmtId="4" fontId="15" fillId="2" borderId="8" xfId="0" applyNumberFormat="1" applyFont="1" applyFill="1" applyBorder="1" applyAlignment="1" applyProtection="1">
      <alignment horizontal="right" vertical="center"/>
    </xf>
    <xf numFmtId="9" fontId="14" fillId="3" borderId="8" xfId="0" applyNumberFormat="1" applyFont="1" applyFill="1" applyBorder="1" applyAlignment="1" applyProtection="1">
      <alignment horizontal="center" vertical="center"/>
      <protection locked="0"/>
    </xf>
    <xf numFmtId="4" fontId="15" fillId="2" borderId="18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4" fontId="14" fillId="2" borderId="14" xfId="0" applyNumberFormat="1" applyFont="1" applyFill="1" applyBorder="1" applyAlignment="1">
      <alignment horizontal="right" vertical="center"/>
    </xf>
    <xf numFmtId="9" fontId="14" fillId="3" borderId="10" xfId="2" applyNumberFormat="1" applyFont="1" applyFill="1" applyBorder="1" applyAlignment="1" applyProtection="1">
      <alignment horizontal="center" vertical="center"/>
      <protection locked="0"/>
    </xf>
    <xf numFmtId="4" fontId="15" fillId="4" borderId="14" xfId="0" applyNumberFormat="1" applyFont="1" applyFill="1" applyBorder="1" applyAlignment="1">
      <alignment vertical="center"/>
    </xf>
    <xf numFmtId="4" fontId="15" fillId="2" borderId="19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left"/>
    </xf>
    <xf numFmtId="49" fontId="5" fillId="2" borderId="17" xfId="0" applyNumberFormat="1" applyFont="1" applyFill="1" applyBorder="1" applyAlignment="1">
      <alignment horizontal="center"/>
    </xf>
    <xf numFmtId="4" fontId="5" fillId="2" borderId="17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/>
    <xf numFmtId="49" fontId="6" fillId="2" borderId="0" xfId="0" applyNumberFormat="1" applyFont="1" applyFill="1" applyBorder="1" applyAlignment="1" applyProtection="1">
      <alignment horizontal="left"/>
    </xf>
    <xf numFmtId="49" fontId="6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6" fillId="0" borderId="0" xfId="0" applyFont="1"/>
    <xf numFmtId="0" fontId="17" fillId="0" borderId="0" xfId="0" applyFont="1" applyBorder="1" applyAlignment="1" applyProtection="1">
      <alignment horizontal="left"/>
    </xf>
    <xf numFmtId="0" fontId="17" fillId="0" borderId="0" xfId="0" applyFont="1" applyBorder="1" applyAlignment="1">
      <alignment horizontal="left"/>
    </xf>
    <xf numFmtId="0" fontId="13" fillId="2" borderId="10" xfId="0" applyFont="1" applyFill="1" applyBorder="1" applyAlignment="1">
      <alignment horizontal="left" vertical="center" wrapText="1"/>
    </xf>
    <xf numFmtId="49" fontId="9" fillId="2" borderId="0" xfId="0" applyNumberFormat="1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5" fillId="2" borderId="20" xfId="0" applyNumberFormat="1" applyFont="1" applyFill="1" applyBorder="1" applyAlignment="1" applyProtection="1">
      <alignment horizontal="center"/>
      <protection locked="0"/>
    </xf>
    <xf numFmtId="49" fontId="5" fillId="2" borderId="21" xfId="0" applyNumberFormat="1" applyFont="1" applyFill="1" applyBorder="1" applyAlignment="1" applyProtection="1">
      <alignment horizontal="center"/>
      <protection locked="0"/>
    </xf>
    <xf numFmtId="49" fontId="5" fillId="2" borderId="22" xfId="0" applyNumberFormat="1" applyFont="1" applyFill="1" applyBorder="1" applyAlignment="1" applyProtection="1">
      <alignment horizontal="center"/>
      <protection locked="0"/>
    </xf>
    <xf numFmtId="49" fontId="5" fillId="2" borderId="23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49" fontId="5" fillId="2" borderId="24" xfId="0" applyNumberFormat="1" applyFont="1" applyFill="1" applyBorder="1" applyAlignment="1" applyProtection="1">
      <alignment horizontal="center"/>
      <protection locked="0"/>
    </xf>
    <xf numFmtId="49" fontId="5" fillId="2" borderId="25" xfId="0" applyNumberFormat="1" applyFont="1" applyFill="1" applyBorder="1" applyAlignment="1" applyProtection="1">
      <alignment horizontal="center"/>
      <protection locked="0"/>
    </xf>
    <xf numFmtId="49" fontId="5" fillId="2" borderId="26" xfId="0" applyNumberFormat="1" applyFont="1" applyFill="1" applyBorder="1" applyAlignment="1" applyProtection="1">
      <alignment horizontal="center"/>
      <protection locked="0"/>
    </xf>
    <xf numFmtId="49" fontId="5" fillId="2" borderId="27" xfId="0" applyNumberFormat="1" applyFont="1" applyFill="1" applyBorder="1" applyAlignment="1" applyProtection="1">
      <alignment horizontal="center"/>
      <protection locked="0"/>
    </xf>
    <xf numFmtId="49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left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5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38100</xdr:rowOff>
    </xdr:from>
    <xdr:to>
      <xdr:col>10</xdr:col>
      <xdr:colOff>866775</xdr:colOff>
      <xdr:row>4</xdr:row>
      <xdr:rowOff>209550</xdr:rowOff>
    </xdr:to>
    <xdr:pic>
      <xdr:nvPicPr>
        <xdr:cNvPr id="2" name="Obraz 25">
          <a:extLst>
            <a:ext uri="{FF2B5EF4-FFF2-40B4-BE49-F238E27FC236}">
              <a16:creationId xmlns:a16="http://schemas.microsoft.com/office/drawing/2014/main" id="{0667E160-F671-4E0F-B974-05467DB2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8100"/>
          <a:ext cx="114014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247650</xdr:colOff>
      <xdr:row>2</xdr:row>
      <xdr:rowOff>142875</xdr:rowOff>
    </xdr:from>
    <xdr:to>
      <xdr:col>6</xdr:col>
      <xdr:colOff>257175</xdr:colOff>
      <xdr:row>6</xdr:row>
      <xdr:rowOff>133350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AA65D0E-780F-4F2E-8717-3C06844D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00075"/>
          <a:ext cx="11049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48"/>
  <sheetViews>
    <sheetView tabSelected="1" workbookViewId="0">
      <selection activeCell="A12" sqref="A12:K12"/>
    </sheetView>
  </sheetViews>
  <sheetFormatPr defaultColWidth="0" defaultRowHeight="18" x14ac:dyDescent="0.25"/>
  <cols>
    <col min="1" max="1" width="6.5703125" customWidth="1"/>
    <col min="2" max="2" width="22.28515625" customWidth="1"/>
    <col min="3" max="3" width="13.140625" style="71" customWidth="1"/>
    <col min="4" max="4" width="41" customWidth="1"/>
    <col min="5" max="5" width="6.28515625" bestFit="1" customWidth="1"/>
    <col min="6" max="6" width="10.140625" customWidth="1"/>
    <col min="7" max="7" width="20.28515625" customWidth="1"/>
    <col min="8" max="8" width="22.5703125" customWidth="1"/>
    <col min="9" max="9" width="10.85546875" bestFit="1" customWidth="1"/>
    <col min="10" max="10" width="12.5703125" customWidth="1"/>
    <col min="11" max="11" width="19.85546875" customWidth="1"/>
    <col min="12" max="12" width="20.28515625" style="73" customWidth="1"/>
    <col min="13" max="13" width="20.28515625" style="74" hidden="1"/>
    <col min="14" max="16383" width="9.140625" hidden="1"/>
    <col min="16384" max="16384" width="6.42578125" hidden="1"/>
  </cols>
  <sheetData>
    <row r="1" spans="1:13" s="1" customFormat="1" x14ac:dyDescent="0.25">
      <c r="C1" s="2"/>
      <c r="L1" s="3"/>
      <c r="M1" s="4"/>
    </row>
    <row r="2" spans="1:13" s="1" customFormat="1" x14ac:dyDescent="0.25">
      <c r="C2" s="2"/>
      <c r="L2" s="3"/>
      <c r="M2" s="4"/>
    </row>
    <row r="3" spans="1:13" s="1" customFormat="1" x14ac:dyDescent="0.25">
      <c r="C3" s="2"/>
      <c r="L3" s="3"/>
      <c r="M3" s="4"/>
    </row>
    <row r="4" spans="1:13" s="1" customFormat="1" x14ac:dyDescent="0.25">
      <c r="C4" s="2"/>
      <c r="L4" s="3"/>
      <c r="M4" s="4"/>
    </row>
    <row r="5" spans="1:13" s="1" customFormat="1" x14ac:dyDescent="0.25">
      <c r="C5" s="2"/>
      <c r="L5" s="3"/>
      <c r="M5" s="4"/>
    </row>
    <row r="6" spans="1:13" s="1" customFormat="1" x14ac:dyDescent="0.25">
      <c r="C6" s="2"/>
      <c r="L6" s="3"/>
      <c r="M6" s="4"/>
    </row>
    <row r="7" spans="1:13" s="1" customFormat="1" ht="18.75" x14ac:dyDescent="0.2">
      <c r="B7" s="5"/>
      <c r="C7" s="6"/>
      <c r="E7" s="7"/>
      <c r="F7" s="7"/>
      <c r="G7" s="7"/>
      <c r="H7" s="7"/>
      <c r="K7" s="7" t="s">
        <v>81</v>
      </c>
      <c r="L7" s="8"/>
      <c r="M7" s="9"/>
    </row>
    <row r="8" spans="1:13" s="1" customFormat="1" ht="18.75" x14ac:dyDescent="0.2">
      <c r="B8" s="5"/>
      <c r="C8" s="6"/>
      <c r="E8" s="7"/>
      <c r="F8" s="7"/>
      <c r="G8" s="7"/>
      <c r="H8" s="7"/>
      <c r="K8" s="7"/>
      <c r="L8" s="8"/>
      <c r="M8" s="9"/>
    </row>
    <row r="9" spans="1:13" s="1" customFormat="1" x14ac:dyDescent="0.25">
      <c r="A9" s="88" t="s">
        <v>0</v>
      </c>
      <c r="B9" s="88"/>
      <c r="C9" s="88"/>
      <c r="D9" s="88"/>
      <c r="E9" s="88"/>
      <c r="L9" s="3"/>
      <c r="M9" s="4"/>
    </row>
    <row r="10" spans="1:13" s="1" customFormat="1" ht="18.75" x14ac:dyDescent="0.2">
      <c r="B10" s="10"/>
      <c r="C10" s="11"/>
      <c r="E10" s="7"/>
      <c r="F10" s="7"/>
      <c r="G10" s="7"/>
      <c r="H10" s="7"/>
      <c r="L10" s="8"/>
      <c r="M10" s="9"/>
    </row>
    <row r="11" spans="1:13" s="1" customFormat="1" x14ac:dyDescent="0.25">
      <c r="C11" s="2"/>
      <c r="L11" s="3"/>
      <c r="M11" s="4"/>
    </row>
    <row r="12" spans="1:13" s="1" customFormat="1" ht="22.5" x14ac:dyDescent="0.25">
      <c r="A12" s="89" t="s">
        <v>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3"/>
      <c r="M12" s="4"/>
    </row>
    <row r="13" spans="1:13" s="1" customFormat="1" x14ac:dyDescent="0.25">
      <c r="C13" s="2"/>
      <c r="L13" s="3"/>
      <c r="M13" s="4"/>
    </row>
    <row r="14" spans="1:13" s="1" customFormat="1" x14ac:dyDescent="0.25">
      <c r="A14" s="76" t="s">
        <v>2</v>
      </c>
      <c r="B14" s="76"/>
      <c r="C14" s="76"/>
      <c r="D14" s="76"/>
      <c r="L14" s="3"/>
      <c r="M14" s="4"/>
    </row>
    <row r="15" spans="1:13" s="1" customFormat="1" x14ac:dyDescent="0.25">
      <c r="A15" s="76" t="s">
        <v>3</v>
      </c>
      <c r="B15" s="76"/>
      <c r="C15" s="76"/>
      <c r="D15" s="76"/>
      <c r="L15" s="3"/>
      <c r="M15" s="4"/>
    </row>
    <row r="16" spans="1:13" s="1" customFormat="1" x14ac:dyDescent="0.25">
      <c r="A16" s="76" t="s">
        <v>4</v>
      </c>
      <c r="B16" s="76"/>
      <c r="C16" s="76"/>
      <c r="D16" s="76"/>
      <c r="L16" s="3"/>
      <c r="M16" s="4"/>
    </row>
    <row r="17" spans="1:13" s="1" customFormat="1" x14ac:dyDescent="0.25">
      <c r="A17" s="76" t="s">
        <v>5</v>
      </c>
      <c r="B17" s="76"/>
      <c r="C17" s="76"/>
      <c r="D17" s="76"/>
      <c r="L17" s="3"/>
      <c r="M17" s="4"/>
    </row>
    <row r="18" spans="1:13" s="1" customFormat="1" ht="49.5" customHeight="1" x14ac:dyDescent="0.25">
      <c r="A18" s="90" t="s">
        <v>85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3"/>
      <c r="M18" s="4"/>
    </row>
    <row r="19" spans="1:13" s="1" customFormat="1" ht="18.75" thickBot="1" x14ac:dyDescent="0.3">
      <c r="C19" s="2"/>
      <c r="L19" s="3"/>
      <c r="M19" s="4"/>
    </row>
    <row r="20" spans="1:13" s="1" customFormat="1" ht="48" thickBot="1" x14ac:dyDescent="0.25">
      <c r="A20" s="12" t="s">
        <v>6</v>
      </c>
      <c r="B20" s="13" t="s">
        <v>7</v>
      </c>
      <c r="C20" s="77" t="s">
        <v>8</v>
      </c>
      <c r="D20" s="78"/>
      <c r="E20" s="14" t="s">
        <v>9</v>
      </c>
      <c r="F20" s="14" t="s">
        <v>10</v>
      </c>
      <c r="G20" s="14" t="s">
        <v>11</v>
      </c>
      <c r="H20" s="14" t="s">
        <v>12</v>
      </c>
      <c r="I20" s="14" t="s">
        <v>13</v>
      </c>
      <c r="J20" s="14" t="s">
        <v>14</v>
      </c>
      <c r="K20" s="15" t="s">
        <v>15</v>
      </c>
      <c r="L20" s="16"/>
      <c r="M20" s="17"/>
    </row>
    <row r="21" spans="1:13" s="1" customFormat="1" ht="84" x14ac:dyDescent="0.2">
      <c r="A21" s="18">
        <v>1</v>
      </c>
      <c r="B21" s="19" t="s">
        <v>19</v>
      </c>
      <c r="C21" s="20" t="s">
        <v>17</v>
      </c>
      <c r="D21" s="21" t="s">
        <v>82</v>
      </c>
      <c r="E21" s="22" t="s">
        <v>18</v>
      </c>
      <c r="F21" s="23">
        <v>52.26</v>
      </c>
      <c r="G21" s="24"/>
      <c r="H21" s="25">
        <f>ROUND(F21*G21,2)</f>
        <v>0</v>
      </c>
      <c r="I21" s="26">
        <v>0.08</v>
      </c>
      <c r="J21" s="27">
        <f>ROUND(H21*I21,2)</f>
        <v>0</v>
      </c>
      <c r="K21" s="28">
        <f>ROUND(H21+J21,2)</f>
        <v>0</v>
      </c>
      <c r="L21" s="29" t="str">
        <f>IF(AND(F21&gt;0,OR(ISBLANK(G21),G21=0)),"podaj stawkę!",IF(AND(ISBLANK(F21),G21&gt;0),"usuń stawkę","OK"))</f>
        <v>podaj stawkę!</v>
      </c>
      <c r="M21" s="30">
        <f>IF(L21&lt;&gt;"OK",1,0)</f>
        <v>1</v>
      </c>
    </row>
    <row r="22" spans="1:13" s="1" customFormat="1" ht="84" x14ac:dyDescent="0.2">
      <c r="A22" s="31">
        <v>2</v>
      </c>
      <c r="B22" s="32" t="s">
        <v>20</v>
      </c>
      <c r="C22" s="20" t="s">
        <v>84</v>
      </c>
      <c r="D22" s="21" t="s">
        <v>83</v>
      </c>
      <c r="E22" s="33" t="s">
        <v>18</v>
      </c>
      <c r="F22" s="34">
        <v>52.26</v>
      </c>
      <c r="G22" s="35"/>
      <c r="H22" s="36">
        <f t="shared" ref="H22:H41" si="0">ROUND(F22*G22,2)</f>
        <v>0</v>
      </c>
      <c r="I22" s="37">
        <v>0.08</v>
      </c>
      <c r="J22" s="38">
        <f>ROUND(H22*I22,2)</f>
        <v>0</v>
      </c>
      <c r="K22" s="39">
        <f>ROUND(H22+J22,2)</f>
        <v>0</v>
      </c>
      <c r="L22" s="29" t="str">
        <f t="shared" ref="L22:L40" si="1">IF(AND(F22&gt;0,OR(ISBLANK(G22),G22=0)),"podaj stawkę!",IF(AND(ISBLANK(F22),G22&gt;0),"usuń stawkę","OK"))</f>
        <v>podaj stawkę!</v>
      </c>
      <c r="M22" s="40">
        <f>IF(L22&lt;&gt;"OK",1,0)</f>
        <v>1</v>
      </c>
    </row>
    <row r="23" spans="1:13" s="1" customFormat="1" ht="18.75" x14ac:dyDescent="0.2">
      <c r="A23" s="31">
        <v>3</v>
      </c>
      <c r="B23" s="41" t="s">
        <v>78</v>
      </c>
      <c r="C23" s="42" t="s">
        <v>21</v>
      </c>
      <c r="D23" s="43" t="s">
        <v>22</v>
      </c>
      <c r="E23" s="33" t="s">
        <v>23</v>
      </c>
      <c r="F23" s="34">
        <v>100</v>
      </c>
      <c r="G23" s="35"/>
      <c r="H23" s="36">
        <f t="shared" si="0"/>
        <v>0</v>
      </c>
      <c r="I23" s="37">
        <v>0.08</v>
      </c>
      <c r="J23" s="38">
        <f t="shared" ref="J23:J41" si="2">ROUND(H23*I23,2)</f>
        <v>0</v>
      </c>
      <c r="K23" s="39">
        <f t="shared" ref="K23:K41" si="3">ROUND(H23+J23,2)</f>
        <v>0</v>
      </c>
      <c r="L23" s="29" t="str">
        <f t="shared" si="1"/>
        <v>podaj stawkę!</v>
      </c>
      <c r="M23" s="44">
        <f t="shared" ref="M23:M41" si="4">IF(L23&lt;&gt;"OK",1,0)</f>
        <v>1</v>
      </c>
    </row>
    <row r="24" spans="1:13" s="1" customFormat="1" ht="24" x14ac:dyDescent="0.2">
      <c r="A24" s="31">
        <v>4</v>
      </c>
      <c r="B24" s="41" t="s">
        <v>16</v>
      </c>
      <c r="C24" s="33" t="s">
        <v>75</v>
      </c>
      <c r="D24" s="43" t="s">
        <v>24</v>
      </c>
      <c r="E24" s="20" t="s">
        <v>67</v>
      </c>
      <c r="F24" s="34">
        <v>1.88</v>
      </c>
      <c r="G24" s="35"/>
      <c r="H24" s="36">
        <f t="shared" si="0"/>
        <v>0</v>
      </c>
      <c r="I24" s="37">
        <v>0.08</v>
      </c>
      <c r="J24" s="38">
        <f t="shared" si="2"/>
        <v>0</v>
      </c>
      <c r="K24" s="39">
        <f t="shared" si="3"/>
        <v>0</v>
      </c>
      <c r="L24" s="29" t="str">
        <f t="shared" si="1"/>
        <v>podaj stawkę!</v>
      </c>
      <c r="M24" s="44">
        <f t="shared" si="4"/>
        <v>1</v>
      </c>
    </row>
    <row r="25" spans="1:13" s="1" customFormat="1" ht="18.75" x14ac:dyDescent="0.2">
      <c r="A25" s="31">
        <v>5</v>
      </c>
      <c r="B25" s="41" t="s">
        <v>25</v>
      </c>
      <c r="C25" s="33" t="s">
        <v>74</v>
      </c>
      <c r="D25" s="43" t="s">
        <v>26</v>
      </c>
      <c r="E25" s="33" t="s">
        <v>72</v>
      </c>
      <c r="F25" s="34">
        <v>9.25</v>
      </c>
      <c r="G25" s="35"/>
      <c r="H25" s="36">
        <f t="shared" si="0"/>
        <v>0</v>
      </c>
      <c r="I25" s="37">
        <v>0.08</v>
      </c>
      <c r="J25" s="38">
        <f t="shared" si="2"/>
        <v>0</v>
      </c>
      <c r="K25" s="39">
        <f t="shared" si="3"/>
        <v>0</v>
      </c>
      <c r="L25" s="29" t="str">
        <f t="shared" si="1"/>
        <v>podaj stawkę!</v>
      </c>
      <c r="M25" s="44">
        <f t="shared" si="4"/>
        <v>1</v>
      </c>
    </row>
    <row r="26" spans="1:13" s="1" customFormat="1" ht="18.75" x14ac:dyDescent="0.2">
      <c r="A26" s="31">
        <v>6</v>
      </c>
      <c r="B26" s="41" t="s">
        <v>27</v>
      </c>
      <c r="C26" s="33" t="s">
        <v>28</v>
      </c>
      <c r="D26" s="43" t="s">
        <v>29</v>
      </c>
      <c r="E26" s="33" t="s">
        <v>30</v>
      </c>
      <c r="F26" s="34">
        <v>54.15</v>
      </c>
      <c r="G26" s="35"/>
      <c r="H26" s="36">
        <f t="shared" si="0"/>
        <v>0</v>
      </c>
      <c r="I26" s="37">
        <v>0.08</v>
      </c>
      <c r="J26" s="38">
        <f t="shared" si="2"/>
        <v>0</v>
      </c>
      <c r="K26" s="39">
        <f t="shared" si="3"/>
        <v>0</v>
      </c>
      <c r="L26" s="29" t="str">
        <f t="shared" si="1"/>
        <v>podaj stawkę!</v>
      </c>
      <c r="M26" s="44">
        <f t="shared" si="4"/>
        <v>1</v>
      </c>
    </row>
    <row r="27" spans="1:13" s="1" customFormat="1" ht="18.75" x14ac:dyDescent="0.2">
      <c r="A27" s="31">
        <v>7</v>
      </c>
      <c r="B27" s="41" t="s">
        <v>31</v>
      </c>
      <c r="C27" s="33" t="s">
        <v>32</v>
      </c>
      <c r="D27" s="43" t="s">
        <v>33</v>
      </c>
      <c r="E27" s="33" t="s">
        <v>30</v>
      </c>
      <c r="F27" s="34">
        <v>52.4</v>
      </c>
      <c r="G27" s="35"/>
      <c r="H27" s="36">
        <f t="shared" si="0"/>
        <v>0</v>
      </c>
      <c r="I27" s="37">
        <v>0.08</v>
      </c>
      <c r="J27" s="38">
        <f t="shared" si="2"/>
        <v>0</v>
      </c>
      <c r="K27" s="39">
        <f t="shared" si="3"/>
        <v>0</v>
      </c>
      <c r="L27" s="29" t="str">
        <f t="shared" si="1"/>
        <v>podaj stawkę!</v>
      </c>
      <c r="M27" s="44">
        <f t="shared" si="4"/>
        <v>1</v>
      </c>
    </row>
    <row r="28" spans="1:13" s="1" customFormat="1" ht="24" x14ac:dyDescent="0.2">
      <c r="A28" s="45">
        <v>8</v>
      </c>
      <c r="B28" s="41" t="s">
        <v>34</v>
      </c>
      <c r="C28" s="33" t="s">
        <v>73</v>
      </c>
      <c r="D28" s="43" t="s">
        <v>76</v>
      </c>
      <c r="E28" s="33" t="s">
        <v>72</v>
      </c>
      <c r="F28" s="46">
        <v>47.13</v>
      </c>
      <c r="G28" s="47"/>
      <c r="H28" s="48">
        <f t="shared" si="0"/>
        <v>0</v>
      </c>
      <c r="I28" s="49">
        <v>0.08</v>
      </c>
      <c r="J28" s="50">
        <f t="shared" si="2"/>
        <v>0</v>
      </c>
      <c r="K28" s="39">
        <f t="shared" si="3"/>
        <v>0</v>
      </c>
      <c r="L28" s="29" t="str">
        <f t="shared" si="1"/>
        <v>podaj stawkę!</v>
      </c>
      <c r="M28" s="30">
        <f t="shared" si="4"/>
        <v>1</v>
      </c>
    </row>
    <row r="29" spans="1:13" s="1" customFormat="1" ht="24" x14ac:dyDescent="0.2">
      <c r="A29" s="31">
        <v>9</v>
      </c>
      <c r="B29" s="51" t="s">
        <v>35</v>
      </c>
      <c r="C29" s="33" t="s">
        <v>36</v>
      </c>
      <c r="D29" s="43" t="s">
        <v>37</v>
      </c>
      <c r="E29" s="33" t="s">
        <v>30</v>
      </c>
      <c r="F29" s="34">
        <v>91.85</v>
      </c>
      <c r="G29" s="35"/>
      <c r="H29" s="36">
        <f t="shared" si="0"/>
        <v>0</v>
      </c>
      <c r="I29" s="37">
        <v>0.08</v>
      </c>
      <c r="J29" s="38">
        <f t="shared" si="2"/>
        <v>0</v>
      </c>
      <c r="K29" s="39">
        <f t="shared" si="3"/>
        <v>0</v>
      </c>
      <c r="L29" s="29" t="str">
        <f t="shared" si="1"/>
        <v>podaj stawkę!</v>
      </c>
      <c r="M29" s="44">
        <f t="shared" si="4"/>
        <v>1</v>
      </c>
    </row>
    <row r="30" spans="1:13" s="1" customFormat="1" ht="24" x14ac:dyDescent="0.2">
      <c r="A30" s="31">
        <v>10</v>
      </c>
      <c r="B30" s="51" t="s">
        <v>38</v>
      </c>
      <c r="C30" s="33" t="s">
        <v>39</v>
      </c>
      <c r="D30" s="43" t="s">
        <v>40</v>
      </c>
      <c r="E30" s="33" t="s">
        <v>30</v>
      </c>
      <c r="F30" s="34">
        <v>2.5</v>
      </c>
      <c r="G30" s="35"/>
      <c r="H30" s="36">
        <f t="shared" si="0"/>
        <v>0</v>
      </c>
      <c r="I30" s="37">
        <v>0.08</v>
      </c>
      <c r="J30" s="38">
        <f t="shared" si="2"/>
        <v>0</v>
      </c>
      <c r="K30" s="39">
        <f t="shared" si="3"/>
        <v>0</v>
      </c>
      <c r="L30" s="29" t="str">
        <f t="shared" si="1"/>
        <v>podaj stawkę!</v>
      </c>
      <c r="M30" s="44">
        <f t="shared" si="4"/>
        <v>1</v>
      </c>
    </row>
    <row r="31" spans="1:13" s="1" customFormat="1" ht="24" x14ac:dyDescent="0.2">
      <c r="A31" s="52" t="s">
        <v>41</v>
      </c>
      <c r="B31" s="53" t="s">
        <v>42</v>
      </c>
      <c r="C31" s="33" t="s">
        <v>43</v>
      </c>
      <c r="D31" s="43" t="s">
        <v>44</v>
      </c>
      <c r="E31" s="33" t="s">
        <v>67</v>
      </c>
      <c r="F31" s="54">
        <v>40.68</v>
      </c>
      <c r="G31" s="55"/>
      <c r="H31" s="56">
        <f t="shared" si="0"/>
        <v>0</v>
      </c>
      <c r="I31" s="57">
        <v>0.08</v>
      </c>
      <c r="J31" s="58">
        <f t="shared" si="2"/>
        <v>0</v>
      </c>
      <c r="K31" s="39">
        <f>ROUND(H31+J31,2)</f>
        <v>0</v>
      </c>
      <c r="L31" s="29" t="str">
        <f t="shared" si="1"/>
        <v>podaj stawkę!</v>
      </c>
      <c r="M31" s="40">
        <f t="shared" si="4"/>
        <v>1</v>
      </c>
    </row>
    <row r="32" spans="1:13" s="1" customFormat="1" ht="24" x14ac:dyDescent="0.2">
      <c r="A32" s="31">
        <v>12</v>
      </c>
      <c r="B32" s="51" t="s">
        <v>45</v>
      </c>
      <c r="C32" s="33" t="s">
        <v>46</v>
      </c>
      <c r="D32" s="21" t="s">
        <v>71</v>
      </c>
      <c r="E32" s="20" t="s">
        <v>67</v>
      </c>
      <c r="F32" s="34">
        <v>17.989999999999998</v>
      </c>
      <c r="G32" s="35"/>
      <c r="H32" s="36">
        <f t="shared" si="0"/>
        <v>0</v>
      </c>
      <c r="I32" s="37">
        <v>0.08</v>
      </c>
      <c r="J32" s="38">
        <f t="shared" si="2"/>
        <v>0</v>
      </c>
      <c r="K32" s="39">
        <f t="shared" si="3"/>
        <v>0</v>
      </c>
      <c r="L32" s="29" t="str">
        <f t="shared" si="1"/>
        <v>podaj stawkę!</v>
      </c>
      <c r="M32" s="44">
        <f t="shared" si="4"/>
        <v>1</v>
      </c>
    </row>
    <row r="33" spans="1:13" s="1" customFormat="1" ht="24" x14ac:dyDescent="0.2">
      <c r="A33" s="31">
        <v>13</v>
      </c>
      <c r="B33" s="51" t="s">
        <v>47</v>
      </c>
      <c r="C33" s="33" t="s">
        <v>48</v>
      </c>
      <c r="D33" s="21" t="s">
        <v>70</v>
      </c>
      <c r="E33" s="33" t="s">
        <v>67</v>
      </c>
      <c r="F33" s="34">
        <v>107.7</v>
      </c>
      <c r="G33" s="35"/>
      <c r="H33" s="36">
        <f t="shared" si="0"/>
        <v>0</v>
      </c>
      <c r="I33" s="37">
        <v>0.08</v>
      </c>
      <c r="J33" s="38">
        <f t="shared" si="2"/>
        <v>0</v>
      </c>
      <c r="K33" s="39">
        <f t="shared" si="3"/>
        <v>0</v>
      </c>
      <c r="L33" s="29" t="str">
        <f t="shared" si="1"/>
        <v>podaj stawkę!</v>
      </c>
      <c r="M33" s="44">
        <f t="shared" si="4"/>
        <v>1</v>
      </c>
    </row>
    <row r="34" spans="1:13" s="1" customFormat="1" ht="18.75" x14ac:dyDescent="0.2">
      <c r="A34" s="31">
        <v>14</v>
      </c>
      <c r="B34" s="51" t="s">
        <v>49</v>
      </c>
      <c r="C34" s="33" t="s">
        <v>77</v>
      </c>
      <c r="D34" s="21" t="s">
        <v>69</v>
      </c>
      <c r="E34" s="33" t="s">
        <v>50</v>
      </c>
      <c r="F34" s="34">
        <v>55.45</v>
      </c>
      <c r="G34" s="35"/>
      <c r="H34" s="36">
        <f t="shared" si="0"/>
        <v>0</v>
      </c>
      <c r="I34" s="37">
        <v>0.23</v>
      </c>
      <c r="J34" s="38">
        <f t="shared" si="2"/>
        <v>0</v>
      </c>
      <c r="K34" s="39">
        <f t="shared" si="3"/>
        <v>0</v>
      </c>
      <c r="L34" s="29" t="str">
        <f t="shared" si="1"/>
        <v>podaj stawkę!</v>
      </c>
      <c r="M34" s="44">
        <f t="shared" si="4"/>
        <v>1</v>
      </c>
    </row>
    <row r="35" spans="1:13" s="1" customFormat="1" ht="18.75" x14ac:dyDescent="0.2">
      <c r="A35" s="31">
        <v>15</v>
      </c>
      <c r="B35" s="51" t="s">
        <v>51</v>
      </c>
      <c r="C35" s="42" t="s">
        <v>52</v>
      </c>
      <c r="D35" s="75" t="s">
        <v>68</v>
      </c>
      <c r="E35" s="33" t="s">
        <v>53</v>
      </c>
      <c r="F35" s="34">
        <v>55.45</v>
      </c>
      <c r="G35" s="35"/>
      <c r="H35" s="36">
        <f t="shared" si="0"/>
        <v>0</v>
      </c>
      <c r="I35" s="37">
        <v>0.23</v>
      </c>
      <c r="J35" s="38">
        <f t="shared" si="2"/>
        <v>0</v>
      </c>
      <c r="K35" s="39">
        <f t="shared" si="3"/>
        <v>0</v>
      </c>
      <c r="L35" s="29" t="str">
        <f t="shared" si="1"/>
        <v>podaj stawkę!</v>
      </c>
      <c r="M35" s="44">
        <f t="shared" si="4"/>
        <v>1</v>
      </c>
    </row>
    <row r="36" spans="1:13" s="1" customFormat="1" ht="24" x14ac:dyDescent="0.2">
      <c r="A36" s="31">
        <v>16</v>
      </c>
      <c r="B36" s="59" t="s">
        <v>78</v>
      </c>
      <c r="C36" s="20" t="s">
        <v>54</v>
      </c>
      <c r="D36" s="43" t="s">
        <v>55</v>
      </c>
      <c r="E36" s="42" t="s">
        <v>23</v>
      </c>
      <c r="F36" s="60">
        <v>50</v>
      </c>
      <c r="G36" s="35"/>
      <c r="H36" s="36">
        <f t="shared" si="0"/>
        <v>0</v>
      </c>
      <c r="I36" s="61">
        <v>0.08</v>
      </c>
      <c r="J36" s="62">
        <f t="shared" si="2"/>
        <v>0</v>
      </c>
      <c r="K36" s="39">
        <f t="shared" si="3"/>
        <v>0</v>
      </c>
      <c r="L36" s="29" t="str">
        <f t="shared" si="1"/>
        <v>podaj stawkę!</v>
      </c>
      <c r="M36" s="44">
        <f t="shared" si="4"/>
        <v>1</v>
      </c>
    </row>
    <row r="37" spans="1:13" s="1" customFormat="1" ht="18.75" x14ac:dyDescent="0.2">
      <c r="A37" s="31">
        <v>17</v>
      </c>
      <c r="B37" s="59" t="s">
        <v>60</v>
      </c>
      <c r="C37" s="20" t="s">
        <v>65</v>
      </c>
      <c r="D37" s="43" t="s">
        <v>66</v>
      </c>
      <c r="E37" s="20" t="s">
        <v>67</v>
      </c>
      <c r="F37" s="60">
        <v>4.2</v>
      </c>
      <c r="G37" s="35"/>
      <c r="H37" s="36">
        <f t="shared" si="0"/>
        <v>0</v>
      </c>
      <c r="I37" s="61">
        <v>0.23</v>
      </c>
      <c r="J37" s="62">
        <f t="shared" si="2"/>
        <v>0</v>
      </c>
      <c r="K37" s="39">
        <f t="shared" si="3"/>
        <v>0</v>
      </c>
      <c r="L37" s="29" t="str">
        <f t="shared" si="1"/>
        <v>podaj stawkę!</v>
      </c>
      <c r="M37" s="44">
        <f t="shared" si="4"/>
        <v>1</v>
      </c>
    </row>
    <row r="38" spans="1:13" s="1" customFormat="1" ht="18.75" x14ac:dyDescent="0.2">
      <c r="A38" s="31">
        <v>18</v>
      </c>
      <c r="B38" s="51" t="s">
        <v>56</v>
      </c>
      <c r="C38" s="20" t="s">
        <v>79</v>
      </c>
      <c r="D38" s="43" t="s">
        <v>58</v>
      </c>
      <c r="E38" s="20" t="s">
        <v>59</v>
      </c>
      <c r="F38" s="60">
        <v>60</v>
      </c>
      <c r="G38" s="35"/>
      <c r="H38" s="36">
        <f t="shared" si="0"/>
        <v>0</v>
      </c>
      <c r="I38" s="61">
        <v>0.23</v>
      </c>
      <c r="J38" s="62">
        <f t="shared" si="2"/>
        <v>0</v>
      </c>
      <c r="K38" s="39">
        <f t="shared" si="3"/>
        <v>0</v>
      </c>
      <c r="L38" s="29" t="str">
        <f t="shared" si="1"/>
        <v>podaj stawkę!</v>
      </c>
      <c r="M38" s="44"/>
    </row>
    <row r="39" spans="1:13" s="1" customFormat="1" ht="18.75" x14ac:dyDescent="0.2">
      <c r="A39" s="31">
        <v>19</v>
      </c>
      <c r="B39" s="51" t="s">
        <v>56</v>
      </c>
      <c r="C39" s="20" t="s">
        <v>80</v>
      </c>
      <c r="D39" s="43" t="s">
        <v>62</v>
      </c>
      <c r="E39" s="20" t="s">
        <v>59</v>
      </c>
      <c r="F39" s="60">
        <v>30</v>
      </c>
      <c r="G39" s="35"/>
      <c r="H39" s="36">
        <f t="shared" si="0"/>
        <v>0</v>
      </c>
      <c r="I39" s="61">
        <v>0.23</v>
      </c>
      <c r="J39" s="62">
        <f t="shared" si="2"/>
        <v>0</v>
      </c>
      <c r="K39" s="39">
        <f t="shared" si="3"/>
        <v>0</v>
      </c>
      <c r="L39" s="29" t="str">
        <f t="shared" si="1"/>
        <v>podaj stawkę!</v>
      </c>
      <c r="M39" s="44"/>
    </row>
    <row r="40" spans="1:13" s="1" customFormat="1" ht="18.75" x14ac:dyDescent="0.2">
      <c r="A40" s="31">
        <v>20</v>
      </c>
      <c r="B40" s="51" t="s">
        <v>56</v>
      </c>
      <c r="C40" s="20" t="s">
        <v>57</v>
      </c>
      <c r="D40" s="43" t="s">
        <v>58</v>
      </c>
      <c r="E40" s="42" t="s">
        <v>59</v>
      </c>
      <c r="F40" s="60">
        <v>847</v>
      </c>
      <c r="G40" s="35"/>
      <c r="H40" s="36">
        <f t="shared" si="0"/>
        <v>0</v>
      </c>
      <c r="I40" s="61">
        <v>0.08</v>
      </c>
      <c r="J40" s="62">
        <f t="shared" si="2"/>
        <v>0</v>
      </c>
      <c r="K40" s="39">
        <f t="shared" si="3"/>
        <v>0</v>
      </c>
      <c r="L40" s="29" t="str">
        <f t="shared" si="1"/>
        <v>podaj stawkę!</v>
      </c>
      <c r="M40" s="44">
        <f t="shared" si="4"/>
        <v>1</v>
      </c>
    </row>
    <row r="41" spans="1:13" s="1" customFormat="1" ht="19.5" thickBot="1" x14ac:dyDescent="0.25">
      <c r="A41" s="31">
        <v>21</v>
      </c>
      <c r="B41" s="41" t="s">
        <v>56</v>
      </c>
      <c r="C41" s="20" t="s">
        <v>61</v>
      </c>
      <c r="D41" s="43" t="s">
        <v>62</v>
      </c>
      <c r="E41" s="42" t="s">
        <v>59</v>
      </c>
      <c r="F41" s="60">
        <v>277</v>
      </c>
      <c r="G41" s="35"/>
      <c r="H41" s="36">
        <f t="shared" si="0"/>
        <v>0</v>
      </c>
      <c r="I41" s="61">
        <v>0.08</v>
      </c>
      <c r="J41" s="62">
        <f t="shared" si="2"/>
        <v>0</v>
      </c>
      <c r="K41" s="63">
        <f t="shared" si="3"/>
        <v>0</v>
      </c>
      <c r="L41" s="29" t="str">
        <f>IF(AND(F41&gt;0,OR(ISBLANK(G41),G41=0)),"podaj stawkę!",IF(AND(ISBLANK(F41),G41&gt;0),"usuń stawkę","OK"))</f>
        <v>podaj stawkę!</v>
      </c>
      <c r="M41" s="44">
        <f t="shared" si="4"/>
        <v>1</v>
      </c>
    </row>
    <row r="42" spans="1:13" s="1" customFormat="1" x14ac:dyDescent="0.25">
      <c r="C42" s="2"/>
      <c r="L42" s="3"/>
      <c r="M42" s="64">
        <f>SUM(M21:M41)</f>
        <v>19</v>
      </c>
    </row>
    <row r="43" spans="1:13" s="1" customFormat="1" x14ac:dyDescent="0.25">
      <c r="C43" s="65"/>
      <c r="D43" s="66">
        <f>SUM(H21:H41)</f>
        <v>0</v>
      </c>
      <c r="L43" s="3"/>
      <c r="M43" s="4"/>
    </row>
    <row r="44" spans="1:13" s="1" customFormat="1" ht="18.75" x14ac:dyDescent="0.3">
      <c r="A44" s="65" t="s">
        <v>63</v>
      </c>
      <c r="B44" s="65"/>
      <c r="C44" s="65"/>
      <c r="D44" s="66">
        <f>SUM(K21:K41)</f>
        <v>0</v>
      </c>
      <c r="E44" s="67"/>
      <c r="F44" s="67"/>
      <c r="G44" s="67"/>
      <c r="H44" s="79"/>
      <c r="I44" s="80"/>
      <c r="J44" s="80"/>
      <c r="K44" s="81"/>
      <c r="L44" s="68"/>
      <c r="M44" s="69"/>
    </row>
    <row r="45" spans="1:13" s="1" customFormat="1" ht="18.75" x14ac:dyDescent="0.3">
      <c r="A45" s="65" t="s">
        <v>64</v>
      </c>
      <c r="B45" s="65"/>
      <c r="C45" s="2"/>
      <c r="E45" s="67"/>
      <c r="F45" s="67"/>
      <c r="G45" s="67"/>
      <c r="H45" s="82"/>
      <c r="I45" s="83"/>
      <c r="J45" s="83"/>
      <c r="K45" s="84"/>
      <c r="L45" s="68"/>
      <c r="M45" s="69"/>
    </row>
    <row r="46" spans="1:13" s="1" customFormat="1" x14ac:dyDescent="0.25">
      <c r="C46" s="2"/>
      <c r="E46" s="70"/>
      <c r="F46" s="70"/>
      <c r="G46" s="70"/>
      <c r="H46" s="82"/>
      <c r="I46" s="83"/>
      <c r="J46" s="83"/>
      <c r="K46" s="84"/>
      <c r="L46" s="3"/>
      <c r="M46" s="4"/>
    </row>
    <row r="47" spans="1:13" s="1" customFormat="1" x14ac:dyDescent="0.25">
      <c r="C47" s="71"/>
      <c r="D47"/>
      <c r="E47" s="70"/>
      <c r="F47" s="70"/>
      <c r="G47" s="70"/>
      <c r="H47" s="85"/>
      <c r="I47" s="86"/>
      <c r="J47" s="86"/>
      <c r="K47" s="87"/>
      <c r="L47" s="3"/>
      <c r="M47" s="4"/>
    </row>
    <row r="48" spans="1:13" ht="27" x14ac:dyDescent="0.35">
      <c r="D48" s="72" t="str">
        <f>IF(M42&gt;0,"Nie wypełniono wszystkich stawek lub wprowadzono niepotrzebne stawki!!!!!!","")</f>
        <v>Nie wypełniono wszystkich stawek lub wprowadzono niepotrzebne stawki!!!!!!</v>
      </c>
    </row>
  </sheetData>
  <mergeCells count="9">
    <mergeCell ref="A17:D17"/>
    <mergeCell ref="A18:K18"/>
    <mergeCell ref="C20:D20"/>
    <mergeCell ref="H44:K47"/>
    <mergeCell ref="A9:E9"/>
    <mergeCell ref="A12:K12"/>
    <mergeCell ref="A14:D14"/>
    <mergeCell ref="A15:D15"/>
    <mergeCell ref="A16:D16"/>
  </mergeCells>
  <conditionalFormatting sqref="H21:H41 J21:K41">
    <cfRule type="cellIs" dxfId="4" priority="5" operator="greaterThan">
      <formula>0</formula>
    </cfRule>
  </conditionalFormatting>
  <conditionalFormatting sqref="L21:L41">
    <cfRule type="cellIs" dxfId="3" priority="3" operator="notEqual">
      <formula>"OK"</formula>
    </cfRule>
    <cfRule type="cellIs" dxfId="2" priority="4" operator="equal">
      <formula>"OK"</formula>
    </cfRule>
  </conditionalFormatting>
  <conditionalFormatting sqref="H21:H41">
    <cfRule type="cellIs" dxfId="1" priority="2" operator="greaterThan">
      <formula>0</formula>
    </cfRule>
  </conditionalFormatting>
  <conditionalFormatting sqref="M21:M27 M29:M30 M32:M41">
    <cfRule type="cellIs" dxfId="0" priority="1" operator="greaterThan">
      <formula>0</formula>
    </cfRule>
  </conditionalFormatting>
  <dataValidations count="2">
    <dataValidation type="list" showInputMessage="1" showErrorMessage="1" error="Podaj właściwą stawkęVAT (8 lub 23%)" sqref="I21:I41" xr:uid="{00000000-0002-0000-0000-000000000000}">
      <formula1>"8%,23%"</formula1>
    </dataValidation>
    <dataValidation type="decimal" allowBlank="1" showInputMessage="1" showErrorMessage="1" errorTitle="stwka" error="Wprowadź liczbę większą od 0. Sprawdż separator części dziesiętnej (przecinek, kropka)_x000a_" promptTitle="stawka" prompt="Podaj stawkę w zł" sqref="G21:G41" xr:uid="{00000000-0002-0000-0000-000001000000}">
      <formula1>0</formula1>
      <formula2>100000000000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Nowakowska</dc:creator>
  <cp:lastModifiedBy>Marek</cp:lastModifiedBy>
  <dcterms:created xsi:type="dcterms:W3CDTF">2021-07-02T13:59:32Z</dcterms:created>
  <dcterms:modified xsi:type="dcterms:W3CDTF">2021-07-29T20:28:10Z</dcterms:modified>
</cp:coreProperties>
</file>